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预决算公开\政府预决算公开\2025预算政府预算公开\"/>
    </mc:Choice>
  </mc:AlternateContent>
  <bookViews>
    <workbookView windowWidth="27945" windowHeight="12375" tabRatio="872" firstSheet="1" activeTab="1"/>
  </bookViews>
  <sheets>
    <sheet name="##BASEINFO" sheetId="2" state="hidden" r:id="rId1"/>
    <sheet name="Sheet1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于丽海</author>
  </authors>
  <commentList>
    <comment ref="C11" authorId="0">
      <text>
        <r>
          <rPr>
            <sz val="9"/>
            <rFont val="宋体"/>
            <charset val="134"/>
          </rPr>
          <t>当年土地出让收入8%的部分用于相关农业科目支出，逐年递增2%，到2025年为10%截止</t>
        </r>
      </text>
    </comment>
    <comment ref="C44" authorId="0">
      <text>
        <r>
          <rPr>
            <sz val="9"/>
            <rFont val="宋体"/>
            <charset val="134"/>
          </rPr>
          <t>土地出让收入,8%*10%，逐年递增2%，到2025年为土地出让收入的10%*10%</t>
        </r>
      </text>
    </comment>
  </commentList>
</comments>
</file>

<file path=xl/sharedStrings.xml><?xml version="1.0" encoding="utf-8"?>
<sst xmlns="http://schemas.openxmlformats.org/spreadsheetml/2006/main" count="174" uniqueCount="167">
  <si>
    <t>001</t>
  </si>
  <si>
    <t>IB</t>
  </si>
  <si>
    <t>信息表</t>
  </si>
  <si>
    <t>期间名称</t>
  </si>
  <si>
    <t>2025年</t>
  </si>
  <si>
    <t>002</t>
  </si>
  <si>
    <t>ML</t>
  </si>
  <si>
    <t>录入表目录</t>
  </si>
  <si>
    <t>单位体系编码</t>
  </si>
  <si>
    <t>ZJS001DW</t>
  </si>
  <si>
    <t>003</t>
  </si>
  <si>
    <t>sheet1</t>
  </si>
  <si>
    <t>第一部分：一般公共预算</t>
  </si>
  <si>
    <t>单位编码</t>
  </si>
  <si>
    <t>00900690059004</t>
  </si>
  <si>
    <t>004</t>
  </si>
  <si>
    <t>L01</t>
  </si>
  <si>
    <t>一般公共预算收入决算录入表</t>
  </si>
  <si>
    <t>上级单位编码</t>
  </si>
  <si>
    <t>00900690059</t>
  </si>
  <si>
    <t>005</t>
  </si>
  <si>
    <t>L02</t>
  </si>
  <si>
    <t>一般公共预算支出决算功能分类录入表</t>
  </si>
  <si>
    <t>单位级次</t>
  </si>
  <si>
    <t>6</t>
  </si>
  <si>
    <t>010</t>
  </si>
  <si>
    <t>L03</t>
  </si>
  <si>
    <t>一般公共预算(基本)支出预算经济分类录入表</t>
  </si>
  <si>
    <t>单位全称</t>
  </si>
  <si>
    <t>明山区</t>
  </si>
  <si>
    <t>013</t>
  </si>
  <si>
    <t>L04</t>
  </si>
  <si>
    <t>一般公共预算(基本)支出决算经济分类录入表</t>
  </si>
  <si>
    <t>单位简称</t>
  </si>
  <si>
    <t>006</t>
  </si>
  <si>
    <t>L05</t>
  </si>
  <si>
    <t>一般公共预算转移性收支决算录入表</t>
  </si>
  <si>
    <t>创建单位的级次</t>
  </si>
  <si>
    <t>null</t>
  </si>
  <si>
    <t>007</t>
  </si>
  <si>
    <t>L06</t>
  </si>
  <si>
    <t>一般公共预算收入预算变动情况录入表</t>
  </si>
  <si>
    <t>助记符 拼音首字母</t>
  </si>
  <si>
    <t>0</t>
  </si>
  <si>
    <t>008</t>
  </si>
  <si>
    <t>L07</t>
  </si>
  <si>
    <t>一般公共预算支出预算变动及结余、结转情况录入表</t>
  </si>
  <si>
    <t>行政区划代码</t>
  </si>
  <si>
    <t/>
  </si>
  <si>
    <t>009</t>
  </si>
  <si>
    <t>sheet2</t>
  </si>
  <si>
    <t>第二部分：政府性基金预算</t>
  </si>
  <si>
    <t>210504000</t>
  </si>
  <si>
    <t>011</t>
  </si>
  <si>
    <t>L08</t>
  </si>
  <si>
    <t>政府性基金预算收入决算录入表</t>
  </si>
  <si>
    <t xml:space="preserve">行政区划类型 </t>
  </si>
  <si>
    <t>012</t>
  </si>
  <si>
    <t>L09</t>
  </si>
  <si>
    <t>政府性基金预算支出决算功能分类录入表</t>
  </si>
  <si>
    <t>财政区划代码</t>
  </si>
  <si>
    <t>0010</t>
  </si>
  <si>
    <t>L10</t>
  </si>
  <si>
    <t>政府性基金预算收支及结余情况录入表</t>
  </si>
  <si>
    <t xml:space="preserve">财政区划类型 </t>
  </si>
  <si>
    <t>0011</t>
  </si>
  <si>
    <t>L11</t>
  </si>
  <si>
    <t>政府性基金预算转移性收支决算录入表</t>
  </si>
  <si>
    <t>单位年度</t>
  </si>
  <si>
    <t>2025</t>
  </si>
  <si>
    <t>0012</t>
  </si>
  <si>
    <t>L12</t>
  </si>
  <si>
    <t>政府性基金预算收入预算变动情况录入表</t>
  </si>
  <si>
    <t>期间代码</t>
  </si>
  <si>
    <t>2025N</t>
  </si>
  <si>
    <t>0013</t>
  </si>
  <si>
    <t>L13</t>
  </si>
  <si>
    <t>政府性基金预算支出预算变动情况录入表</t>
  </si>
  <si>
    <t>舍位状态</t>
  </si>
  <si>
    <t>0014</t>
  </si>
  <si>
    <t>sheet3</t>
  </si>
  <si>
    <t>第三部分：国有资本经营预算</t>
  </si>
  <si>
    <t>数值单位</t>
  </si>
  <si>
    <t>万元</t>
  </si>
  <si>
    <t>0015</t>
  </si>
  <si>
    <t>L14</t>
  </si>
  <si>
    <t>国有资本经营预算收支决算录入表</t>
  </si>
  <si>
    <t>0016</t>
  </si>
  <si>
    <t>L15</t>
  </si>
  <si>
    <t>国有资本经营预算转移性收支决算录入表</t>
  </si>
  <si>
    <t>0017</t>
  </si>
  <si>
    <t>sheet4</t>
  </si>
  <si>
    <t>第四部分:社会保险基金预算及政府债务情况</t>
  </si>
  <si>
    <t>0018</t>
  </si>
  <si>
    <t>L16</t>
  </si>
  <si>
    <t>社会保险基金预算收支及结余情况录入表</t>
  </si>
  <si>
    <t>0021</t>
  </si>
  <si>
    <t>L17</t>
  </si>
  <si>
    <t>地方政府债务余额情况录入表</t>
  </si>
  <si>
    <t>0022</t>
  </si>
  <si>
    <t>L18</t>
  </si>
  <si>
    <t>地方政府专项债务分项目余额情况录入表</t>
  </si>
  <si>
    <t>0025</t>
  </si>
  <si>
    <t>sheet5</t>
  </si>
  <si>
    <t>第五部分：补充资料</t>
  </si>
  <si>
    <t>0026</t>
  </si>
  <si>
    <t>L19</t>
  </si>
  <si>
    <t>乡镇一般公共预算收支决算录入表</t>
  </si>
  <si>
    <t>0027</t>
  </si>
  <si>
    <t>L20</t>
  </si>
  <si>
    <t>乡镇政府性基金预算收支决算录入表</t>
  </si>
  <si>
    <t>0028</t>
  </si>
  <si>
    <t>L21</t>
  </si>
  <si>
    <t>乡镇国有资本经营预算收支决算录入表</t>
  </si>
  <si>
    <t>0031</t>
  </si>
  <si>
    <t>L22</t>
  </si>
  <si>
    <t>相关指标录入表</t>
  </si>
  <si>
    <t>明山区2025年政府性基金预算支出预算草案</t>
  </si>
  <si>
    <t>单位：万元</t>
  </si>
  <si>
    <t>预算科目</t>
  </si>
  <si>
    <t>2024年预计数</t>
  </si>
  <si>
    <t>2025年预算数</t>
  </si>
  <si>
    <t>2025年预算数比2024年预计数</t>
  </si>
  <si>
    <t>增减额</t>
  </si>
  <si>
    <t>增减%</t>
  </si>
  <si>
    <t>政府性基金支出合计</t>
  </si>
  <si>
    <t>文化体育与传媒</t>
  </si>
  <si>
    <t>节能环保</t>
  </si>
  <si>
    <t>城乡社区事务</t>
  </si>
  <si>
    <t xml:space="preserve">  国有土地使用权出让收入安排的支出</t>
  </si>
  <si>
    <t xml:space="preserve">    征地和拆迁补偿支出</t>
  </si>
  <si>
    <t xml:space="preserve">    农业生产发展支出</t>
  </si>
  <si>
    <t xml:space="preserve">    城市建设支出</t>
  </si>
  <si>
    <t xml:space="preserve">    补助被征地农民支出</t>
  </si>
  <si>
    <t xml:space="preserve">    棚户区改造支出</t>
  </si>
  <si>
    <t xml:space="preserve">    其他国有土地使用权出让收入安排的支出</t>
  </si>
  <si>
    <t xml:space="preserve">  国有土地收益基金收入安排的支出</t>
  </si>
  <si>
    <t xml:space="preserve">  农业土地开发资金收入安排的支出</t>
  </si>
  <si>
    <t>农林水事务</t>
  </si>
  <si>
    <t xml:space="preserve">  大中型水库移民后期扶持基金支出</t>
  </si>
  <si>
    <t xml:space="preserve">    移民补助</t>
  </si>
  <si>
    <t xml:space="preserve">  小型水库移民后期扶持基金支出</t>
  </si>
  <si>
    <t xml:space="preserve">  育林基金支出</t>
  </si>
  <si>
    <t xml:space="preserve">    森林培育</t>
  </si>
  <si>
    <t xml:space="preserve">    林业有害生物防治</t>
  </si>
  <si>
    <t xml:space="preserve">    森林防火</t>
  </si>
  <si>
    <t xml:space="preserve">    森林资源监测</t>
  </si>
  <si>
    <t xml:space="preserve">    林业技术推广</t>
  </si>
  <si>
    <t xml:space="preserve">    林区公共支出</t>
  </si>
  <si>
    <t xml:space="preserve">    其他育林基金支出</t>
  </si>
  <si>
    <t>交通运输</t>
  </si>
  <si>
    <t>资源勘探电力信息等事务</t>
  </si>
  <si>
    <t>其他支出</t>
  </si>
  <si>
    <t xml:space="preserve">  其他政府性基金及对应专项债务收入安排的支出</t>
  </si>
  <si>
    <t xml:space="preserve">  其他地方自行试点项目收益专项债券收入安排的支出</t>
  </si>
  <si>
    <t xml:space="preserve">  彩票发行销售机构业务费安排的支出</t>
  </si>
  <si>
    <t xml:space="preserve">  抗疫特别国债财务基金支出</t>
  </si>
  <si>
    <t xml:space="preserve">  彩票公益金安排的支出</t>
  </si>
  <si>
    <t xml:space="preserve">    用于社会福利的彩票公益金支出</t>
  </si>
  <si>
    <t xml:space="preserve">    用于残疾人事业的彩票公益金支出</t>
  </si>
  <si>
    <t>债务付息支出</t>
  </si>
  <si>
    <t>债务发行费用</t>
  </si>
  <si>
    <t>加：上解上级财政支出</t>
  </si>
  <si>
    <t xml:space="preserve">    调出资金</t>
  </si>
  <si>
    <t xml:space="preserve">    年终结余</t>
  </si>
  <si>
    <t xml:space="preserve">    债务还本支出</t>
  </si>
  <si>
    <t>支出总计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</si>
</sst>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#,##0.0_ "/>
    <numFmt numFmtId="178" formatCode="0.0_ "/>
    <numFmt numFmtId="179" formatCode="0.0"/>
  </numFmts>
  <fonts count="30">
    <font>
      <sz val="12"/>
      <color rgb="FF000000"/>
      <name val="宋体"/>
      <charset val="134"/>
    </font>
    <font>
      <sz val="12"/>
      <name val="宋体"/>
      <charset val="134"/>
    </font>
    <font>
      <sz val="11"/>
      <name val="黑体"/>
      <family val="3"/>
      <charset val="134"/>
    </font>
    <font>
      <sz val="11"/>
      <name val="Geneva"/>
      <family val="2"/>
      <charset val="0"/>
    </font>
    <font>
      <sz val="10"/>
      <name val="宋体"/>
      <charset val="134"/>
    </font>
    <font>
      <sz val="22"/>
      <name val="黑体"/>
      <family val="3"/>
      <charset val="134"/>
    </font>
    <font>
      <sz val="20"/>
      <name val="黑体"/>
      <family val="3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Geneva"/>
      <family val="2"/>
      <charset val="0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8" fillId="0" borderId="0"/>
  </cellStyleXfs>
  <cellXfs count="34">
    <xf numFmtId="0" fontId="0" fillId="0" borderId="0" xfId="0" applyFont="1"/>
    <xf numFmtId="0" fontId="1" fillId="0" borderId="0" xfId="50" applyFill="1">
      <alignment vertical="center"/>
    </xf>
    <xf numFmtId="0" fontId="2" fillId="0" borderId="0" xfId="51" applyFont="1" applyFill="1" applyBorder="1"/>
    <xf numFmtId="0" fontId="3" fillId="0" borderId="0" xfId="51" applyFont="1" applyFill="1"/>
    <xf numFmtId="0" fontId="4" fillId="0" borderId="0" xfId="51" applyFont="1" applyFill="1"/>
    <xf numFmtId="0" fontId="1" fillId="0" borderId="0" xfId="50">
      <alignment vertical="center"/>
    </xf>
    <xf numFmtId="0" fontId="5" fillId="0" borderId="0" xfId="50" applyFont="1" applyFill="1" applyAlignment="1">
      <alignment horizontal="center" vertical="center"/>
    </xf>
    <xf numFmtId="0" fontId="6" fillId="0" borderId="0" xfId="50" applyFont="1" applyFill="1" applyAlignment="1">
      <alignment vertical="center"/>
    </xf>
    <xf numFmtId="0" fontId="1" fillId="0" borderId="0" xfId="50" applyFill="1" applyAlignment="1">
      <alignment horizontal="center" vertical="center"/>
    </xf>
    <xf numFmtId="0" fontId="7" fillId="0" borderId="1" xfId="50" applyFont="1" applyFill="1" applyBorder="1" applyAlignment="1">
      <alignment horizontal="right"/>
    </xf>
    <xf numFmtId="0" fontId="8" fillId="0" borderId="2" xfId="50" applyFont="1" applyFill="1" applyBorder="1" applyAlignment="1">
      <alignment horizontal="center" vertical="center"/>
    </xf>
    <xf numFmtId="0" fontId="8" fillId="0" borderId="3" xfId="51" applyFont="1" applyBorder="1" applyAlignment="1">
      <alignment horizontal="center" vertical="center" wrapText="1"/>
    </xf>
    <xf numFmtId="0" fontId="8" fillId="0" borderId="4" xfId="50" applyFont="1" applyFill="1" applyBorder="1" applyAlignment="1">
      <alignment horizontal="center" vertical="center"/>
    </xf>
    <xf numFmtId="0" fontId="8" fillId="0" borderId="5" xfId="50" applyFont="1" applyFill="1" applyBorder="1" applyAlignment="1">
      <alignment horizontal="center" vertical="center"/>
    </xf>
    <xf numFmtId="0" fontId="8" fillId="0" borderId="6" xfId="51" applyFont="1" applyBorder="1" applyAlignment="1">
      <alignment horizontal="center" vertical="center" wrapText="1"/>
    </xf>
    <xf numFmtId="49" fontId="2" fillId="0" borderId="4" xfId="51" applyNumberFormat="1" applyFont="1" applyBorder="1" applyAlignment="1">
      <alignment horizontal="left" vertical="center"/>
    </xf>
    <xf numFmtId="176" fontId="2" fillId="0" borderId="4" xfId="49" applyNumberFormat="1" applyFont="1" applyFill="1" applyBorder="1" applyAlignment="1">
      <alignment vertical="center"/>
    </xf>
    <xf numFmtId="177" fontId="2" fillId="0" borderId="4" xfId="49" applyNumberFormat="1" applyFont="1" applyFill="1" applyBorder="1" applyAlignment="1">
      <alignment vertical="center"/>
    </xf>
    <xf numFmtId="0" fontId="7" fillId="0" borderId="0" xfId="51" applyFont="1" applyFill="1" applyBorder="1" applyAlignment="1">
      <alignment horizontal="center" vertical="center"/>
    </xf>
    <xf numFmtId="0" fontId="7" fillId="0" borderId="7" xfId="0" applyNumberFormat="1" applyFont="1" applyFill="1" applyBorder="1" applyAlignment="1" applyProtection="1">
      <alignment horizontal="left" vertical="center" indent="1"/>
    </xf>
    <xf numFmtId="3" fontId="7" fillId="0" borderId="4" xfId="0" applyNumberFormat="1" applyFont="1" applyFill="1" applyBorder="1" applyAlignment="1" applyProtection="1">
      <alignment horizontal="right" vertical="center"/>
    </xf>
    <xf numFmtId="3" fontId="7" fillId="0" borderId="4" xfId="51" applyNumberFormat="1" applyFont="1" applyFill="1" applyBorder="1" applyAlignment="1">
      <alignment horizontal="right" vertical="center"/>
    </xf>
    <xf numFmtId="178" fontId="7" fillId="0" borderId="4" xfId="51" applyNumberFormat="1" applyFont="1" applyFill="1" applyBorder="1" applyAlignment="1">
      <alignment horizontal="right" vertical="center"/>
    </xf>
    <xf numFmtId="0" fontId="7" fillId="0" borderId="0" xfId="51" applyFont="1" applyFill="1" applyAlignment="1">
      <alignment horizontal="center"/>
    </xf>
    <xf numFmtId="0" fontId="7" fillId="0" borderId="7" xfId="0" applyNumberFormat="1" applyFont="1" applyFill="1" applyBorder="1" applyAlignment="1" applyProtection="1">
      <alignment horizontal="left" vertical="center" wrapText="1" indent="1"/>
    </xf>
    <xf numFmtId="0" fontId="4" fillId="0" borderId="7" xfId="0" applyNumberFormat="1" applyFont="1" applyFill="1" applyBorder="1" applyAlignment="1" applyProtection="1">
      <alignment horizontal="left" vertical="center"/>
    </xf>
    <xf numFmtId="178" fontId="2" fillId="0" borderId="4" xfId="49" applyNumberFormat="1" applyFont="1" applyFill="1" applyBorder="1" applyAlignment="1">
      <alignment vertical="center"/>
    </xf>
    <xf numFmtId="179" fontId="1" fillId="0" borderId="0" xfId="51" applyNumberFormat="1" applyFont="1" applyFill="1" applyBorder="1" applyAlignment="1">
      <alignment horizontal="center" vertical="center"/>
    </xf>
    <xf numFmtId="0" fontId="7" fillId="0" borderId="4" xfId="51" applyNumberFormat="1" applyFont="1" applyFill="1" applyBorder="1" applyAlignment="1" applyProtection="1">
      <alignment horizontal="left" vertical="center" indent="1"/>
    </xf>
    <xf numFmtId="0" fontId="4" fillId="0" borderId="0" xfId="51" applyFont="1" applyFill="1" applyAlignment="1">
      <alignment horizontal="center"/>
    </xf>
    <xf numFmtId="176" fontId="7" fillId="0" borderId="4" xfId="49" applyNumberFormat="1" applyFont="1" applyFill="1" applyBorder="1" applyAlignment="1">
      <alignment vertical="center"/>
    </xf>
    <xf numFmtId="0" fontId="7" fillId="0" borderId="4" xfId="51" applyNumberFormat="1" applyFont="1" applyFill="1" applyBorder="1" applyAlignment="1" applyProtection="1">
      <alignment horizontal="center" vertical="center"/>
    </xf>
    <xf numFmtId="49" fontId="0" fillId="0" borderId="0" xfId="0" applyNumberFormat="1" applyFont="1"/>
    <xf numFmtId="14" fontId="0" fillId="0" borderId="0" xfId="0" applyNumberFormat="1" applyFont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省本级2004年快报及2005年预算（平衡部分）" xfId="49"/>
    <cellStyle name="常规_2007年预算草案(人大)" xfId="50"/>
    <cellStyle name="常规_2012年报人代会20张表-表样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showZeros="0" workbookViewId="0">
      <selection activeCell="A1" sqref="A1"/>
    </sheetView>
  </sheetViews>
  <sheetFormatPr defaultColWidth="9" defaultRowHeight="12.75" customHeight="1"/>
  <cols>
    <col min="1" max="1" width="18.5" customWidth="1"/>
    <col min="2" max="2" width="20.375" style="32" customWidth="1"/>
    <col min="3" max="6" width="3.25" customWidth="1"/>
    <col min="12" max="12" width="9.375" customWidth="1"/>
  </cols>
  <sheetData>
    <row r="1" customHeight="1" spans="1:12">
      <c r="B1"/>
      <c r="G1" t="s">
        <v>0</v>
      </c>
      <c r="H1" t="s">
        <v>1</v>
      </c>
      <c r="I1" t="s">
        <v>2</v>
      </c>
    </row>
    <row r="2" customHeight="1" spans="1:12">
      <c r="A2" t="s">
        <v>3</v>
      </c>
      <c r="B2" s="32" t="s">
        <v>4</v>
      </c>
      <c r="C2" s="32"/>
      <c r="G2" t="s">
        <v>5</v>
      </c>
      <c r="H2" t="s">
        <v>6</v>
      </c>
      <c r="I2" t="s">
        <v>7</v>
      </c>
    </row>
    <row r="3" customHeight="1" spans="1:12">
      <c r="A3" t="s">
        <v>8</v>
      </c>
      <c r="B3" s="32" t="s">
        <v>9</v>
      </c>
      <c r="G3" t="s">
        <v>10</v>
      </c>
      <c r="H3" t="s">
        <v>11</v>
      </c>
      <c r="I3" t="s">
        <v>12</v>
      </c>
    </row>
    <row r="4" customHeight="1" spans="1:12">
      <c r="A4" t="s">
        <v>13</v>
      </c>
      <c r="B4" s="32" t="s">
        <v>14</v>
      </c>
      <c r="G4" t="s">
        <v>15</v>
      </c>
      <c r="H4" t="s">
        <v>16</v>
      </c>
      <c r="I4" t="s">
        <v>17</v>
      </c>
    </row>
    <row r="5" customHeight="1" spans="1:12">
      <c r="A5" t="s">
        <v>18</v>
      </c>
      <c r="B5" s="32" t="s">
        <v>19</v>
      </c>
      <c r="G5" t="s">
        <v>20</v>
      </c>
      <c r="H5" t="s">
        <v>21</v>
      </c>
      <c r="I5" t="s">
        <v>22</v>
      </c>
    </row>
    <row r="6" customHeight="1" spans="1:12">
      <c r="A6" t="s">
        <v>23</v>
      </c>
      <c r="B6" s="32" t="s">
        <v>24</v>
      </c>
      <c r="G6" t="s">
        <v>25</v>
      </c>
      <c r="H6" t="s">
        <v>26</v>
      </c>
      <c r="I6" t="s">
        <v>27</v>
      </c>
    </row>
    <row r="7" customHeight="1" spans="1:12">
      <c r="A7" t="s">
        <v>28</v>
      </c>
      <c r="B7" s="32" t="s">
        <v>29</v>
      </c>
      <c r="G7" t="s">
        <v>30</v>
      </c>
      <c r="H7" t="s">
        <v>31</v>
      </c>
      <c r="I7" t="s">
        <v>32</v>
      </c>
      <c r="L7" s="33"/>
    </row>
    <row r="8" customHeight="1" spans="1:12">
      <c r="A8" t="s">
        <v>33</v>
      </c>
      <c r="B8" s="32" t="s">
        <v>29</v>
      </c>
      <c r="G8" t="s">
        <v>34</v>
      </c>
      <c r="H8" t="s">
        <v>35</v>
      </c>
      <c r="I8" t="s">
        <v>36</v>
      </c>
    </row>
    <row r="9" customHeight="1" spans="1:12">
      <c r="A9" t="s">
        <v>37</v>
      </c>
      <c r="B9" t="s">
        <v>38</v>
      </c>
      <c r="G9" t="s">
        <v>39</v>
      </c>
      <c r="H9" t="s">
        <v>40</v>
      </c>
      <c r="I9" t="s">
        <v>41</v>
      </c>
    </row>
    <row r="10" customHeight="1" spans="1:12">
      <c r="A10" t="s">
        <v>42</v>
      </c>
      <c r="B10" s="32" t="s">
        <v>43</v>
      </c>
      <c r="G10" t="s">
        <v>44</v>
      </c>
      <c r="H10" t="s">
        <v>45</v>
      </c>
      <c r="I10" t="s">
        <v>46</v>
      </c>
    </row>
    <row r="11" customHeight="1" spans="1:12">
      <c r="A11" t="s">
        <v>47</v>
      </c>
      <c r="B11" s="32" t="s">
        <v>48</v>
      </c>
      <c r="G11" t="s">
        <v>49</v>
      </c>
      <c r="H11" t="s">
        <v>50</v>
      </c>
      <c r="I11" t="s">
        <v>51</v>
      </c>
    </row>
    <row r="12" customHeight="1" spans="1:12">
      <c r="A12" t="s">
        <v>47</v>
      </c>
      <c r="B12" s="32" t="s">
        <v>52</v>
      </c>
      <c r="G12" t="s">
        <v>53</v>
      </c>
      <c r="H12" t="s">
        <v>54</v>
      </c>
      <c r="I12" t="s">
        <v>55</v>
      </c>
    </row>
    <row r="13" customHeight="1" spans="1:12">
      <c r="A13" t="s">
        <v>56</v>
      </c>
      <c r="B13" s="32" t="s">
        <v>48</v>
      </c>
      <c r="G13" t="s">
        <v>57</v>
      </c>
      <c r="H13" t="s">
        <v>58</v>
      </c>
      <c r="I13" t="s">
        <v>59</v>
      </c>
    </row>
    <row r="14" customHeight="1" spans="1:12">
      <c r="A14" t="s">
        <v>60</v>
      </c>
      <c r="B14" t="s">
        <v>52</v>
      </c>
      <c r="G14" t="s">
        <v>61</v>
      </c>
      <c r="H14" t="s">
        <v>62</v>
      </c>
      <c r="I14" t="s">
        <v>63</v>
      </c>
    </row>
    <row r="15" customHeight="1" spans="1:12">
      <c r="A15" t="s">
        <v>64</v>
      </c>
      <c r="B15" s="32" t="s">
        <v>48</v>
      </c>
      <c r="G15" t="s">
        <v>65</v>
      </c>
      <c r="H15" t="s">
        <v>66</v>
      </c>
      <c r="I15" t="s">
        <v>67</v>
      </c>
    </row>
    <row r="16" customHeight="1" spans="1:12">
      <c r="A16" t="s">
        <v>68</v>
      </c>
      <c r="B16" s="32" t="s">
        <v>69</v>
      </c>
      <c r="G16" t="s">
        <v>70</v>
      </c>
      <c r="H16" t="s">
        <v>71</v>
      </c>
      <c r="I16" t="s">
        <v>72</v>
      </c>
    </row>
    <row r="17" customHeight="1" spans="1:9">
      <c r="A17" t="s">
        <v>73</v>
      </c>
      <c r="B17" s="32" t="s">
        <v>74</v>
      </c>
      <c r="G17" t="s">
        <v>75</v>
      </c>
      <c r="H17" t="s">
        <v>76</v>
      </c>
      <c r="I17" t="s">
        <v>77</v>
      </c>
    </row>
    <row r="18" customHeight="1" spans="1:9">
      <c r="A18" t="s">
        <v>78</v>
      </c>
      <c r="B18" s="32" t="s">
        <v>43</v>
      </c>
      <c r="G18" t="s">
        <v>79</v>
      </c>
      <c r="H18" t="s">
        <v>80</v>
      </c>
      <c r="I18" t="s">
        <v>81</v>
      </c>
    </row>
    <row r="19" customHeight="1" spans="1:9">
      <c r="A19" t="s">
        <v>82</v>
      </c>
      <c r="B19" s="32" t="s">
        <v>83</v>
      </c>
      <c r="G19" t="s">
        <v>84</v>
      </c>
      <c r="H19" t="s">
        <v>85</v>
      </c>
      <c r="I19" t="s">
        <v>86</v>
      </c>
    </row>
    <row r="20" customHeight="1" spans="1:9">
      <c r="G20" t="s">
        <v>87</v>
      </c>
      <c r="H20" t="s">
        <v>88</v>
      </c>
      <c r="I20" t="s">
        <v>89</v>
      </c>
    </row>
    <row r="21" customHeight="1" spans="1:9">
      <c r="G21" t="s">
        <v>90</v>
      </c>
      <c r="H21" t="s">
        <v>91</v>
      </c>
      <c r="I21" t="s">
        <v>92</v>
      </c>
    </row>
    <row r="22" customHeight="1" spans="1:9">
      <c r="G22" t="s">
        <v>93</v>
      </c>
      <c r="H22" t="s">
        <v>94</v>
      </c>
      <c r="I22" t="s">
        <v>95</v>
      </c>
    </row>
    <row r="23" customHeight="1" spans="1:9">
      <c r="G23" t="s">
        <v>96</v>
      </c>
      <c r="H23" t="s">
        <v>97</v>
      </c>
      <c r="I23" t="s">
        <v>98</v>
      </c>
    </row>
    <row r="24" customHeight="1" spans="1:9">
      <c r="G24" t="s">
        <v>99</v>
      </c>
      <c r="H24" t="s">
        <v>100</v>
      </c>
      <c r="I24" t="s">
        <v>101</v>
      </c>
    </row>
    <row r="25" customHeight="1" spans="1:9">
      <c r="G25" t="s">
        <v>102</v>
      </c>
      <c r="H25" t="s">
        <v>103</v>
      </c>
      <c r="I25" t="s">
        <v>104</v>
      </c>
    </row>
    <row r="26" customHeight="1" spans="1:9">
      <c r="G26" t="s">
        <v>105</v>
      </c>
      <c r="H26" t="s">
        <v>106</v>
      </c>
      <c r="I26" t="s">
        <v>107</v>
      </c>
    </row>
    <row r="27" customHeight="1" spans="1:9">
      <c r="G27" t="s">
        <v>108</v>
      </c>
      <c r="H27" t="s">
        <v>109</v>
      </c>
      <c r="I27" t="s">
        <v>110</v>
      </c>
    </row>
    <row r="28" customHeight="1" spans="1:9">
      <c r="G28" t="s">
        <v>111</v>
      </c>
      <c r="H28" t="s">
        <v>112</v>
      </c>
      <c r="I28" t="s">
        <v>113</v>
      </c>
    </row>
    <row r="29" customHeight="1" spans="1:9">
      <c r="G29" t="s">
        <v>114</v>
      </c>
      <c r="H29" t="s">
        <v>115</v>
      </c>
      <c r="I29" t="s">
        <v>116</v>
      </c>
    </row>
  </sheetData>
  <sheetProtection autoFilter="0"/>
  <pageMargins left="0.75" right="0.75" top="1" bottom="1" header="0.5" footer="0.5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topLeftCell="A31" workbookViewId="0">
      <selection activeCell="A1" sqref="$A1:$XFD1048576"/>
    </sheetView>
  </sheetViews>
  <sheetFormatPr defaultColWidth="9" defaultRowHeight="14.25" outlineLevelCol="5"/>
  <cols>
    <col min="1" max="1" width="42.375" style="5" customWidth="1"/>
    <col min="2" max="2" width="14.375" style="5" customWidth="1"/>
    <col min="3" max="3" width="14.375" style="1" customWidth="1"/>
    <col min="4" max="5" width="17" style="5" customWidth="1"/>
    <col min="6" max="6" width="13.125" style="5" customWidth="1"/>
    <col min="7" max="16384" width="9" style="5"/>
  </cols>
  <sheetData>
    <row r="1" s="1" customFormat="1" ht="39" customHeight="1" spans="1:6">
      <c r="A1" s="6" t="s">
        <v>117</v>
      </c>
      <c r="B1" s="6"/>
      <c r="C1" s="6"/>
      <c r="D1" s="6"/>
      <c r="E1" s="6"/>
      <c r="F1" s="7"/>
    </row>
    <row r="2" s="1" customFormat="1" ht="26.25" customHeight="1" spans="1:6">
      <c r="B2" s="8"/>
      <c r="C2" s="8"/>
      <c r="E2" s="9" t="s">
        <v>118</v>
      </c>
    </row>
    <row r="3" s="1" customFormat="1" ht="21.75" customHeight="1" spans="1:6">
      <c r="A3" s="10" t="s">
        <v>119</v>
      </c>
      <c r="B3" s="11" t="s">
        <v>120</v>
      </c>
      <c r="C3" s="10" t="s">
        <v>121</v>
      </c>
      <c r="D3" s="12" t="s">
        <v>122</v>
      </c>
      <c r="E3" s="12"/>
    </row>
    <row r="4" s="1" customFormat="1" ht="23.25" customHeight="1" spans="1:6">
      <c r="A4" s="13"/>
      <c r="B4" s="14"/>
      <c r="C4" s="13"/>
      <c r="D4" s="12" t="s">
        <v>123</v>
      </c>
      <c r="E4" s="12" t="s">
        <v>124</v>
      </c>
    </row>
    <row r="5" s="2" customFormat="1" ht="21.75" customHeight="1" spans="1:6">
      <c r="A5" s="15" t="s">
        <v>125</v>
      </c>
      <c r="B5" s="16">
        <f>SUM(B6,B7,B8,B18,B31,B32,B33,B41,B42)</f>
        <v>2957</v>
      </c>
      <c r="C5" s="16">
        <f>SUM(C6:C6,C7:C8,C18:C33,C41:C42)</f>
        <v>21804</v>
      </c>
      <c r="D5" s="16">
        <f t="shared" ref="D5:D34" si="0">C5-B5</f>
        <v>18847</v>
      </c>
      <c r="E5" s="17">
        <f t="shared" ref="E5:E34" si="1">IF(B5=0,,D5/B5*100)</f>
        <v>637.368955021982</v>
      </c>
      <c r="F5" s="18"/>
    </row>
    <row r="6" s="3" customFormat="1" ht="22.5" customHeight="1" spans="1:6">
      <c r="A6" s="19" t="s">
        <v>126</v>
      </c>
      <c r="B6" s="20">
        <v>2</v>
      </c>
      <c r="C6" s="20"/>
      <c r="D6" s="21">
        <f t="shared" si="0"/>
        <v>-2</v>
      </c>
      <c r="E6" s="22">
        <f t="shared" si="1"/>
        <v>-100</v>
      </c>
      <c r="F6" s="23"/>
    </row>
    <row r="7" s="3" customFormat="1" ht="22.5" customHeight="1" spans="1:6">
      <c r="A7" s="19" t="s">
        <v>127</v>
      </c>
      <c r="B7" s="20"/>
      <c r="C7" s="20"/>
      <c r="D7" s="21">
        <f t="shared" si="0"/>
        <v>0</v>
      </c>
      <c r="E7" s="22">
        <f t="shared" si="1"/>
        <v>0</v>
      </c>
      <c r="F7" s="23"/>
    </row>
    <row r="8" s="3" customFormat="1" ht="22.5" customHeight="1" spans="1:6">
      <c r="A8" s="19" t="s">
        <v>128</v>
      </c>
      <c r="B8" s="20">
        <f>B9</f>
        <v>737</v>
      </c>
      <c r="C8" s="20">
        <f>SUM(C9,C16:C17)</f>
        <v>18419</v>
      </c>
      <c r="D8" s="21">
        <f t="shared" si="0"/>
        <v>17682</v>
      </c>
      <c r="E8" s="22">
        <f t="shared" si="1"/>
        <v>2399.18588873813</v>
      </c>
      <c r="F8" s="23"/>
    </row>
    <row r="9" s="3" customFormat="1" ht="22.5" customHeight="1" spans="1:6">
      <c r="A9" s="19" t="s">
        <v>129</v>
      </c>
      <c r="B9" s="20">
        <f>SUM(B10:B15)</f>
        <v>737</v>
      </c>
      <c r="C9" s="20">
        <f>SUM(C10:C15)</f>
        <v>18419</v>
      </c>
      <c r="D9" s="21">
        <f t="shared" si="0"/>
        <v>17682</v>
      </c>
      <c r="E9" s="22">
        <f t="shared" si="1"/>
        <v>2399.18588873813</v>
      </c>
      <c r="F9" s="23"/>
    </row>
    <row r="10" s="3" customFormat="1" ht="22.5" customHeight="1" spans="1:6">
      <c r="A10" s="19" t="s">
        <v>130</v>
      </c>
      <c r="B10" s="20">
        <v>572</v>
      </c>
      <c r="C10" s="20">
        <v>16419</v>
      </c>
      <c r="D10" s="21">
        <f t="shared" si="0"/>
        <v>15847</v>
      </c>
      <c r="E10" s="22">
        <f t="shared" si="1"/>
        <v>2770.45454545455</v>
      </c>
      <c r="F10" s="23"/>
    </row>
    <row r="11" s="3" customFormat="1" ht="22.5" customHeight="1" spans="1:6">
      <c r="A11" s="19" t="s">
        <v>131</v>
      </c>
      <c r="B11" s="20">
        <v>165</v>
      </c>
      <c r="C11" s="20">
        <v>2000</v>
      </c>
      <c r="D11" s="21">
        <f t="shared" si="0"/>
        <v>1835</v>
      </c>
      <c r="E11" s="22">
        <f t="shared" si="1"/>
        <v>1112.12121212121</v>
      </c>
      <c r="F11" s="23"/>
    </row>
    <row r="12" s="3" customFormat="1" ht="22.5" customHeight="1" spans="1:6">
      <c r="A12" s="19" t="s">
        <v>132</v>
      </c>
      <c r="B12" s="20"/>
      <c r="C12" s="20"/>
      <c r="D12" s="21">
        <f t="shared" si="0"/>
        <v>0</v>
      </c>
      <c r="E12" s="22">
        <f t="shared" si="1"/>
        <v>0</v>
      </c>
      <c r="F12" s="23"/>
    </row>
    <row r="13" s="3" customFormat="1" ht="22.5" customHeight="1" spans="1:6">
      <c r="A13" s="19" t="s">
        <v>133</v>
      </c>
      <c r="B13" s="20"/>
      <c r="C13" s="20"/>
      <c r="D13" s="21">
        <f t="shared" si="0"/>
        <v>0</v>
      </c>
      <c r="E13" s="22">
        <f t="shared" si="1"/>
        <v>0</v>
      </c>
      <c r="F13" s="23"/>
    </row>
    <row r="14" s="3" customFormat="1" ht="22.5" customHeight="1" spans="1:6">
      <c r="A14" s="19" t="s">
        <v>134</v>
      </c>
      <c r="B14" s="20"/>
      <c r="C14" s="20"/>
      <c r="D14" s="21">
        <f t="shared" si="0"/>
        <v>0</v>
      </c>
      <c r="E14" s="22">
        <f t="shared" si="1"/>
        <v>0</v>
      </c>
      <c r="F14" s="23"/>
    </row>
    <row r="15" s="3" customFormat="1" ht="22.5" customHeight="1" spans="1:6">
      <c r="A15" s="19" t="s">
        <v>135</v>
      </c>
      <c r="B15" s="20"/>
      <c r="C15" s="20"/>
      <c r="D15" s="21">
        <f t="shared" si="0"/>
        <v>0</v>
      </c>
      <c r="E15" s="22">
        <f t="shared" si="1"/>
        <v>0</v>
      </c>
      <c r="F15" s="23"/>
    </row>
    <row r="16" s="3" customFormat="1" ht="22.5" customHeight="1" spans="1:6">
      <c r="A16" s="19" t="s">
        <v>136</v>
      </c>
      <c r="B16" s="20"/>
      <c r="C16" s="20"/>
      <c r="D16" s="21">
        <f t="shared" si="0"/>
        <v>0</v>
      </c>
      <c r="E16" s="22">
        <f t="shared" si="1"/>
        <v>0</v>
      </c>
      <c r="F16" s="23"/>
    </row>
    <row r="17" s="3" customFormat="1" ht="22.5" customHeight="1" spans="1:6">
      <c r="A17" s="19" t="s">
        <v>137</v>
      </c>
      <c r="B17" s="20"/>
      <c r="C17" s="20"/>
      <c r="D17" s="21">
        <f t="shared" si="0"/>
        <v>0</v>
      </c>
      <c r="E17" s="22">
        <f t="shared" si="1"/>
        <v>0</v>
      </c>
      <c r="F17" s="23"/>
    </row>
    <row r="18" s="3" customFormat="1" ht="22.5" customHeight="1" spans="1:6">
      <c r="A18" s="19" t="s">
        <v>138</v>
      </c>
      <c r="B18" s="20">
        <f>SUM(B19,B21)</f>
        <v>136</v>
      </c>
      <c r="C18" s="20">
        <f>SUM(C23)</f>
        <v>0</v>
      </c>
      <c r="D18" s="21">
        <f t="shared" si="0"/>
        <v>-136</v>
      </c>
      <c r="E18" s="22">
        <f t="shared" si="1"/>
        <v>-100</v>
      </c>
      <c r="F18" s="23"/>
    </row>
    <row r="19" s="3" customFormat="1" ht="22.5" customHeight="1" spans="1:6">
      <c r="A19" s="19" t="s">
        <v>139</v>
      </c>
      <c r="B19" s="20">
        <f>SUM(B20)</f>
        <v>135</v>
      </c>
      <c r="C19" s="20">
        <f>SUM(C20:C21)</f>
        <v>0</v>
      </c>
      <c r="D19" s="21">
        <f t="shared" si="0"/>
        <v>-135</v>
      </c>
      <c r="E19" s="22">
        <f t="shared" si="1"/>
        <v>-100</v>
      </c>
      <c r="F19" s="23"/>
    </row>
    <row r="20" s="3" customFormat="1" ht="22.5" customHeight="1" spans="1:6">
      <c r="A20" s="19" t="s">
        <v>140</v>
      </c>
      <c r="B20" s="20">
        <v>135</v>
      </c>
      <c r="C20" s="20"/>
      <c r="D20" s="21">
        <f t="shared" si="0"/>
        <v>-135</v>
      </c>
      <c r="E20" s="22">
        <f t="shared" si="1"/>
        <v>-100</v>
      </c>
      <c r="F20" s="23"/>
    </row>
    <row r="21" s="3" customFormat="1" ht="22.5" customHeight="1" spans="1:6">
      <c r="A21" s="19" t="s">
        <v>141</v>
      </c>
      <c r="B21" s="20">
        <f>SUM(B22)</f>
        <v>1</v>
      </c>
      <c r="C21" s="20">
        <f>SUM(C7:C7)</f>
        <v>0</v>
      </c>
      <c r="D21" s="21">
        <f t="shared" si="0"/>
        <v>-1</v>
      </c>
      <c r="E21" s="22">
        <f t="shared" si="1"/>
        <v>-100</v>
      </c>
      <c r="F21" s="23"/>
    </row>
    <row r="22" s="3" customFormat="1" ht="22.5" customHeight="1" spans="1:6">
      <c r="A22" s="19" t="s">
        <v>140</v>
      </c>
      <c r="B22" s="20">
        <v>1</v>
      </c>
      <c r="C22" s="20"/>
      <c r="D22" s="21">
        <f t="shared" si="0"/>
        <v>-1</v>
      </c>
      <c r="E22" s="22">
        <f t="shared" si="1"/>
        <v>-100</v>
      </c>
      <c r="F22" s="23"/>
    </row>
    <row r="23" s="3" customFormat="1" ht="22.5" hidden="1" customHeight="1" spans="1:6">
      <c r="A23" s="19" t="s">
        <v>142</v>
      </c>
      <c r="B23" s="20">
        <f>SUM(B24:B30)</f>
        <v>0</v>
      </c>
      <c r="C23" s="20">
        <f>SUM(C24:C30)</f>
        <v>0</v>
      </c>
      <c r="D23" s="21">
        <f t="shared" si="0"/>
        <v>0</v>
      </c>
      <c r="E23" s="22">
        <f t="shared" si="1"/>
        <v>0</v>
      </c>
      <c r="F23" s="23"/>
    </row>
    <row r="24" s="3" customFormat="1" ht="22.5" hidden="1" customHeight="1" spans="1:6">
      <c r="A24" s="19" t="s">
        <v>143</v>
      </c>
      <c r="B24" s="20"/>
      <c r="C24" s="20"/>
      <c r="D24" s="21">
        <f t="shared" si="0"/>
        <v>0</v>
      </c>
      <c r="E24" s="22">
        <f t="shared" si="1"/>
        <v>0</v>
      </c>
      <c r="F24" s="23"/>
    </row>
    <row r="25" s="3" customFormat="1" ht="22.5" hidden="1" customHeight="1" spans="1:6">
      <c r="A25" s="19" t="s">
        <v>144</v>
      </c>
      <c r="B25" s="20"/>
      <c r="C25" s="20"/>
      <c r="D25" s="21">
        <f t="shared" si="0"/>
        <v>0</v>
      </c>
      <c r="E25" s="22">
        <f t="shared" si="1"/>
        <v>0</v>
      </c>
      <c r="F25" s="23"/>
    </row>
    <row r="26" s="3" customFormat="1" ht="22.5" hidden="1" customHeight="1" spans="1:6">
      <c r="A26" s="19" t="s">
        <v>145</v>
      </c>
      <c r="B26" s="20"/>
      <c r="C26" s="20"/>
      <c r="D26" s="21">
        <f t="shared" si="0"/>
        <v>0</v>
      </c>
      <c r="E26" s="22">
        <f t="shared" si="1"/>
        <v>0</v>
      </c>
      <c r="F26" s="23"/>
    </row>
    <row r="27" s="3" customFormat="1" ht="22.5" hidden="1" customHeight="1" spans="1:6">
      <c r="A27" s="19" t="s">
        <v>146</v>
      </c>
      <c r="B27" s="20"/>
      <c r="C27" s="20"/>
      <c r="D27" s="21">
        <f t="shared" si="0"/>
        <v>0</v>
      </c>
      <c r="E27" s="22">
        <f t="shared" si="1"/>
        <v>0</v>
      </c>
      <c r="F27" s="23"/>
    </row>
    <row r="28" s="3" customFormat="1" ht="22.5" hidden="1" customHeight="1" spans="1:6">
      <c r="A28" s="19" t="s">
        <v>147</v>
      </c>
      <c r="B28" s="20"/>
      <c r="C28" s="20"/>
      <c r="D28" s="21">
        <f t="shared" si="0"/>
        <v>0</v>
      </c>
      <c r="E28" s="22">
        <f t="shared" si="1"/>
        <v>0</v>
      </c>
      <c r="F28" s="23"/>
    </row>
    <row r="29" s="3" customFormat="1" ht="22.5" hidden="1" customHeight="1" spans="1:6">
      <c r="A29" s="19" t="s">
        <v>148</v>
      </c>
      <c r="B29" s="20"/>
      <c r="C29" s="20"/>
      <c r="D29" s="21">
        <f t="shared" si="0"/>
        <v>0</v>
      </c>
      <c r="E29" s="22">
        <f t="shared" si="1"/>
        <v>0</v>
      </c>
      <c r="F29" s="23"/>
    </row>
    <row r="30" s="3" customFormat="1" ht="22.5" hidden="1" customHeight="1" spans="1:6">
      <c r="A30" s="19" t="s">
        <v>149</v>
      </c>
      <c r="B30" s="20"/>
      <c r="C30" s="20"/>
      <c r="D30" s="21">
        <f t="shared" si="0"/>
        <v>0</v>
      </c>
      <c r="E30" s="22">
        <f t="shared" si="1"/>
        <v>0</v>
      </c>
      <c r="F30" s="23"/>
    </row>
    <row r="31" s="3" customFormat="1" ht="22.5" customHeight="1" spans="1:6">
      <c r="A31" s="19" t="s">
        <v>150</v>
      </c>
      <c r="B31" s="20"/>
      <c r="C31" s="20"/>
      <c r="D31" s="21">
        <f t="shared" si="0"/>
        <v>0</v>
      </c>
      <c r="E31" s="22">
        <f t="shared" si="1"/>
        <v>0</v>
      </c>
      <c r="F31" s="23"/>
    </row>
    <row r="32" s="3" customFormat="1" ht="22.5" customHeight="1" spans="1:6">
      <c r="A32" s="19" t="s">
        <v>151</v>
      </c>
      <c r="B32" s="20"/>
      <c r="C32" s="20"/>
      <c r="D32" s="21">
        <f t="shared" si="0"/>
        <v>0</v>
      </c>
      <c r="E32" s="22">
        <f t="shared" si="1"/>
        <v>0</v>
      </c>
      <c r="F32" s="23"/>
    </row>
    <row r="33" s="3" customFormat="1" ht="22.5" customHeight="1" spans="1:6">
      <c r="A33" s="19" t="s">
        <v>152</v>
      </c>
      <c r="B33" s="20">
        <f>SUM(B34,B36,B37,B38)</f>
        <v>773</v>
      </c>
      <c r="C33" s="20">
        <v>2004</v>
      </c>
      <c r="D33" s="21">
        <f t="shared" si="0"/>
        <v>1231</v>
      </c>
      <c r="E33" s="22">
        <f t="shared" si="1"/>
        <v>159.249676584735</v>
      </c>
      <c r="F33" s="23"/>
    </row>
    <row r="34" s="3" customFormat="1" ht="29" customHeight="1" spans="1:6">
      <c r="A34" s="24" t="s">
        <v>153</v>
      </c>
      <c r="B34" s="20">
        <f>SUM(B35)</f>
        <v>700</v>
      </c>
      <c r="C34" s="20"/>
      <c r="D34" s="21">
        <f t="shared" si="0"/>
        <v>-700</v>
      </c>
      <c r="E34" s="22">
        <f t="shared" si="1"/>
        <v>-100</v>
      </c>
      <c r="F34" s="23"/>
    </row>
    <row r="35" s="3" customFormat="1" ht="31" customHeight="1" spans="1:6">
      <c r="A35" s="24" t="s">
        <v>154</v>
      </c>
      <c r="B35" s="20">
        <v>700</v>
      </c>
      <c r="C35" s="20"/>
      <c r="D35" s="21"/>
      <c r="E35" s="22"/>
      <c r="F35" s="23"/>
    </row>
    <row r="36" s="3" customFormat="1" ht="22.5" customHeight="1" spans="1:6">
      <c r="A36" s="24" t="s">
        <v>155</v>
      </c>
      <c r="B36" s="20"/>
      <c r="C36" s="20">
        <f>SUM(C37:C40)</f>
        <v>0</v>
      </c>
      <c r="D36" s="21">
        <f t="shared" ref="D36:D38" si="2">C36-B36</f>
        <v>0</v>
      </c>
      <c r="E36" s="22">
        <f t="shared" ref="E36:E38" si="3">IF(B36=0,,D36/B36*100)</f>
        <v>0</v>
      </c>
      <c r="F36" s="23"/>
    </row>
    <row r="37" s="3" customFormat="1" ht="22.5" customHeight="1" spans="1:6">
      <c r="A37" s="24" t="s">
        <v>156</v>
      </c>
      <c r="B37" s="20"/>
      <c r="C37" s="20"/>
      <c r="D37" s="21">
        <f t="shared" si="2"/>
        <v>0</v>
      </c>
      <c r="E37" s="22">
        <f t="shared" si="3"/>
        <v>0</v>
      </c>
      <c r="F37" s="23"/>
    </row>
    <row r="38" s="3" customFormat="1" ht="22.5" customHeight="1" spans="1:6">
      <c r="A38" s="24" t="s">
        <v>157</v>
      </c>
      <c r="B38" s="20">
        <f>SUM(B39:B40)</f>
        <v>73</v>
      </c>
      <c r="C38" s="20"/>
      <c r="D38" s="21">
        <f t="shared" si="2"/>
        <v>-73</v>
      </c>
      <c r="E38" s="22">
        <f t="shared" si="3"/>
        <v>-100</v>
      </c>
      <c r="F38" s="23"/>
    </row>
    <row r="39" s="3" customFormat="1" ht="22.5" customHeight="1" spans="1:6">
      <c r="A39" s="24" t="s">
        <v>158</v>
      </c>
      <c r="B39" s="20">
        <v>41</v>
      </c>
      <c r="C39" s="20"/>
      <c r="D39" s="21"/>
      <c r="E39" s="22"/>
      <c r="F39" s="23"/>
    </row>
    <row r="40" s="3" customFormat="1" ht="22.5" customHeight="1" spans="1:6">
      <c r="A40" s="24" t="s">
        <v>159</v>
      </c>
      <c r="B40" s="20">
        <v>32</v>
      </c>
      <c r="C40" s="20"/>
      <c r="D40" s="21">
        <f t="shared" ref="D40:D47" si="4">C40-B40</f>
        <v>-32</v>
      </c>
      <c r="E40" s="22">
        <f t="shared" ref="E40:E47" si="5">IF(B40=0,,D40/B40*100)</f>
        <v>-100</v>
      </c>
      <c r="F40" s="23"/>
    </row>
    <row r="41" s="3" customFormat="1" ht="22.5" customHeight="1" spans="1:6">
      <c r="A41" s="24" t="s">
        <v>160</v>
      </c>
      <c r="B41" s="20">
        <v>1305</v>
      </c>
      <c r="C41" s="20">
        <v>1381</v>
      </c>
      <c r="D41" s="21">
        <f t="shared" si="4"/>
        <v>76</v>
      </c>
      <c r="E41" s="22">
        <f t="shared" si="5"/>
        <v>5.82375478927203</v>
      </c>
      <c r="F41" s="23"/>
    </row>
    <row r="42" s="3" customFormat="1" ht="22.5" customHeight="1" spans="1:6">
      <c r="A42" s="19" t="s">
        <v>161</v>
      </c>
      <c r="B42" s="20">
        <v>4</v>
      </c>
      <c r="C42" s="20"/>
      <c r="D42" s="21">
        <f t="shared" si="4"/>
        <v>-4</v>
      </c>
      <c r="E42" s="22">
        <f t="shared" si="5"/>
        <v>-100</v>
      </c>
      <c r="F42" s="23"/>
    </row>
    <row r="43" s="4" customFormat="1" ht="22.5" customHeight="1" spans="1:6">
      <c r="A43" s="25"/>
      <c r="B43" s="20"/>
      <c r="C43" s="20"/>
      <c r="D43" s="21">
        <f t="shared" si="4"/>
        <v>0</v>
      </c>
      <c r="E43" s="26">
        <f t="shared" si="5"/>
        <v>0</v>
      </c>
      <c r="F43" s="27"/>
    </row>
    <row r="44" s="4" customFormat="1" ht="22.5" customHeight="1" spans="1:6">
      <c r="A44" s="28" t="s">
        <v>162</v>
      </c>
      <c r="B44" s="20">
        <v>17</v>
      </c>
      <c r="C44" s="20">
        <v>200</v>
      </c>
      <c r="D44" s="21">
        <f t="shared" si="4"/>
        <v>183</v>
      </c>
      <c r="E44" s="26">
        <f t="shared" si="5"/>
        <v>1076.47058823529</v>
      </c>
      <c r="F44" s="27"/>
    </row>
    <row r="45" s="4" customFormat="1" ht="22.5" customHeight="1" spans="1:6">
      <c r="A45" s="28" t="s">
        <v>163</v>
      </c>
      <c r="B45" s="20">
        <v>270</v>
      </c>
      <c r="C45" s="20"/>
      <c r="D45" s="21">
        <f t="shared" si="4"/>
        <v>-270</v>
      </c>
      <c r="E45" s="26">
        <f t="shared" si="5"/>
        <v>-100</v>
      </c>
      <c r="F45" s="29"/>
    </row>
    <row r="46" s="4" customFormat="1" ht="22.5" customHeight="1" spans="1:6">
      <c r="A46" s="28" t="s">
        <v>164</v>
      </c>
      <c r="B46" s="21">
        <v>2004</v>
      </c>
      <c r="C46" s="30"/>
      <c r="D46" s="21">
        <f t="shared" si="4"/>
        <v>-2004</v>
      </c>
      <c r="E46" s="26">
        <f t="shared" si="5"/>
        <v>-100</v>
      </c>
      <c r="F46" s="29"/>
    </row>
    <row r="47" s="4" customFormat="1" ht="22.5" customHeight="1" spans="1:6">
      <c r="A47" s="28" t="s">
        <v>165</v>
      </c>
      <c r="B47" s="21">
        <v>3101</v>
      </c>
      <c r="C47" s="21"/>
      <c r="D47" s="21">
        <f t="shared" si="4"/>
        <v>-3101</v>
      </c>
      <c r="E47" s="26">
        <f t="shared" si="5"/>
        <v>-100</v>
      </c>
      <c r="F47" s="29"/>
    </row>
    <row r="48" s="4" customFormat="1" ht="22.5" customHeight="1" spans="1:6">
      <c r="A48" s="28"/>
      <c r="B48" s="21"/>
      <c r="C48" s="21"/>
      <c r="D48" s="21"/>
      <c r="E48" s="26"/>
      <c r="F48" s="29"/>
    </row>
    <row r="49" s="4" customFormat="1" ht="22.5" customHeight="1" spans="1:6">
      <c r="A49" s="31" t="s">
        <v>166</v>
      </c>
      <c r="B49" s="16">
        <f>SUM(B5,B44:B47)</f>
        <v>8349</v>
      </c>
      <c r="C49" s="16">
        <f>SUM(C5,C44:C47)</f>
        <v>22004</v>
      </c>
      <c r="D49" s="16">
        <f>C49-B49</f>
        <v>13655</v>
      </c>
      <c r="E49" s="26">
        <f>IF(B49=0,,D49/B49*100)</f>
        <v>163.552521260031</v>
      </c>
      <c r="F49" s="29"/>
    </row>
  </sheetData>
  <mergeCells count="5">
    <mergeCell ref="A1:E1"/>
    <mergeCell ref="D3:E3"/>
    <mergeCell ref="A3:A4"/>
    <mergeCell ref="B3:B4"/>
    <mergeCell ref="C3:C4"/>
  </mergeCells>
  <dataValidations count="1">
    <dataValidation type="whole" operator="between" allowBlank="1" showInputMessage="1" showErrorMessage="1" error="请输入整数！" sqref="D7:D49 B5:D6">
      <formula1>-100000000</formula1>
      <formula2>100000000</formula2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##BASEINFO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Delbert辰</cp:lastModifiedBy>
  <dcterms:created xsi:type="dcterms:W3CDTF">2024-12-02T07:58:00Z</dcterms:created>
  <dcterms:modified xsi:type="dcterms:W3CDTF">2026-11-06T02:00:03Z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05A6C9E6049F46B18317433D4CA37579_13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0</vt:i4>
  </property>
</Properties>
</file>